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0" windowWidth="20055" windowHeight="819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U18" i="1"/>
  <c r="Q17"/>
  <c r="P18"/>
  <c r="J18"/>
  <c r="E18"/>
  <c r="T18"/>
  <c r="N18"/>
  <c r="O18"/>
  <c r="C18"/>
  <c r="D18"/>
  <c r="G18"/>
  <c r="H18"/>
  <c r="I18"/>
  <c r="M18"/>
  <c r="R18"/>
  <c r="S18"/>
  <c r="B18"/>
  <c r="Q16"/>
  <c r="K10"/>
  <c r="K11"/>
  <c r="K12"/>
  <c r="K13"/>
  <c r="K14"/>
  <c r="K15"/>
  <c r="K16"/>
  <c r="K17"/>
  <c r="K9"/>
  <c r="F11"/>
  <c r="F10" s="1"/>
  <c r="F12"/>
  <c r="L12" s="1"/>
  <c r="F13"/>
  <c r="F14"/>
  <c r="F15"/>
  <c r="F16"/>
  <c r="L16" s="1"/>
  <c r="F17"/>
  <c r="L9"/>
  <c r="V10"/>
  <c r="V11"/>
  <c r="V12"/>
  <c r="V13"/>
  <c r="V14"/>
  <c r="V15"/>
  <c r="V16"/>
  <c r="V17"/>
  <c r="V9"/>
  <c r="Q10"/>
  <c r="Q11"/>
  <c r="Q12"/>
  <c r="W12" s="1"/>
  <c r="Q13"/>
  <c r="Q14"/>
  <c r="W14" s="1"/>
  <c r="Q15"/>
  <c r="W16"/>
  <c r="Q9"/>
  <c r="L10" l="1"/>
  <c r="W17"/>
  <c r="W15"/>
  <c r="W13"/>
  <c r="W11"/>
  <c r="W9"/>
  <c r="V18"/>
  <c r="L17"/>
  <c r="L15"/>
  <c r="L13"/>
  <c r="L11"/>
  <c r="K18"/>
  <c r="L14"/>
  <c r="W10"/>
  <c r="F18"/>
  <c r="Q18"/>
  <c r="W18" l="1"/>
  <c r="L18"/>
</calcChain>
</file>

<file path=xl/sharedStrings.xml><?xml version="1.0" encoding="utf-8"?>
<sst xmlns="http://schemas.openxmlformats.org/spreadsheetml/2006/main" count="52" uniqueCount="31">
  <si>
    <t>Заходи</t>
  </si>
  <si>
    <t>Замовник</t>
  </si>
  <si>
    <t>Відхи-лення</t>
  </si>
  <si>
    <t>Інвестор</t>
  </si>
  <si>
    <t>План</t>
  </si>
  <si>
    <t>Факт</t>
  </si>
  <si>
    <t>Всього</t>
  </si>
  <si>
    <t>9.Розбудова ринкової інфраструктури на вільній земельній ділянці вздовж республіканської автодороги площею в 1,3 га, яка знаходиться на території об’єкту «Критий ринок»</t>
  </si>
  <si>
    <t>І рік</t>
  </si>
  <si>
    <t>ІІ рік</t>
  </si>
  <si>
    <t>ІІІ рік</t>
  </si>
  <si>
    <t xml:space="preserve">(+/-) </t>
  </si>
  <si>
    <t>1 Капітальний ремонт покрівлі будівлі «Критий ринок»</t>
  </si>
  <si>
    <t>2. Капітальний ремонт інженерних мереж (тепло-, водо-постачання та водо-відведення, електро-постачання та венти-ляції) будівлі  «Кри-тий ринок»</t>
  </si>
  <si>
    <r>
      <t>4. Відновлення</t>
    </r>
    <r>
      <rPr>
        <b/>
        <i/>
        <sz val="10"/>
        <color theme="1"/>
        <rFont val="Times New Roman"/>
        <family val="1"/>
        <charset val="204"/>
      </rPr>
      <t xml:space="preserve"> </t>
    </r>
    <r>
      <rPr>
        <sz val="10"/>
        <color theme="1"/>
        <rFont val="Times New Roman"/>
        <family val="1"/>
        <charset val="204"/>
      </rPr>
      <t>технологічного холодильного обладнання</t>
    </r>
  </si>
  <si>
    <t>5.Облаштування внутрішнього двору об’єкту «Критий ринок», реконст-рукція торгових місць, збільшення їх кількості</t>
  </si>
  <si>
    <t>6. Облаштування (будівництво) заїзду на «Критий ринок» з республіканської автодороги</t>
  </si>
  <si>
    <t>8. Влаштування місць для паркування транспортних засо-бів покупців та торгуючих на ринку в районі  пр.Соборності</t>
  </si>
  <si>
    <t>ВСЬОГО</t>
  </si>
  <si>
    <t>ІV рік</t>
  </si>
  <si>
    <t>3. Капітальний ремонт торговельного залу та адміністративних приміщень будівлі «Критого ринку», реконструкція торгових місць</t>
  </si>
  <si>
    <t>Інформація щодо реалізації Інвестиційного проєкту  «Реконструкція та розбудова об’єкту  «Критий ринок»,                                                                                                             затвердженого рішенням Южноукраїнської міської ради від 23.03.2017 №566</t>
  </si>
  <si>
    <t>тис.грн.</t>
  </si>
  <si>
    <t>7. Облаштування (відповідно до план-схеми) приринкової території між об’єктом «Критий ринок» та адмініс-тративно-виробни-чою будівлею «Чайка» зоною обладнанням зони декоративними фор-мами) орієнтовною площею 0,180 га, відокремленою есте-тичною огорожею та
влаштувати виділену парковку в межах 40 легкових автомобілів по периметру орієн-товною площею 0,156 га із влаш-тованим заїздом в
районі адмініс-тративно-виробничої будівлі «Чайка» з додатковим (пожеж-ним) виїздом на вулицю Дружби Народів
відпочинку та спортивним майдан-чиком для дітей різних вікових груп (з додатковим (пожеж-ним) виїздом на вулицю Дружби Народів</t>
  </si>
  <si>
    <r>
      <rPr>
        <sz val="12"/>
        <color theme="1"/>
        <rFont val="Times New Roman"/>
        <family val="1"/>
        <charset val="204"/>
      </rPr>
      <t xml:space="preserve"> - встановлення додаткових світильників для покращення якісного освітлення підвалу об’єкту «Критий ринок»; проведення часткової заміни водостічної труби у санвузлі будівлі «Критий ринок»; здійснення заміни змішувачів водопостачання  будівлі «Критий ринок» - 0,9 тис.грн.;
- відновлення захисного шару підпірних колон будівлі «Критий ринок» шляхом придбання будівельних матеріалів – 4,1 тис.грн.;
- проведення зварювальних робіт по відновленню зливових решіток (придбання електродів), нанесення розмітки на території обʼєкта «Критий ринок» для упорядкування речових торгівельних місць (без урахування вартості фарби), проведення часткового ямкового ремонту внутрішнього двору обʼєкту «Критий ринок» (придбання цементу), здійснення антикорозійного оброблення та фарбування стовпів освітлення на території обʼєкту «Критий ринок» (придбання фарби) – 12,5 тис.грн.;
- проведення заміни настінної панелі управління обігрівачів;  здійснення заміни світильників; здійснення прочищення каналізаційного трубопроводу будівлі «Критий ринок»; також замінення трьох змішувачів водопостачання у будівлі «Критий ринок» - 14,9 тис.грн.;
- фарбування підлоги та захисних віконних грат деяких приміщень будівлі «Критий ринок» - 0,2 тис.грн.;
- придбання столу-мийки для рибного павільйону; проведення ремонту сходин внутрішнього двору обʼєкта «Критий ринок» - 5,8 тис.грн.
</t>
    </r>
    <r>
      <rPr>
        <b/>
        <sz val="12"/>
        <color theme="1"/>
        <rFont val="Times New Roman"/>
        <family val="1"/>
        <charset val="204"/>
      </rPr>
      <t>Всього: 38,4 тис.грн.</t>
    </r>
    <r>
      <rPr>
        <sz val="11"/>
        <color theme="1"/>
        <rFont val="Calibri"/>
        <family val="2"/>
        <charset val="204"/>
        <scheme val="minor"/>
      </rPr>
      <t xml:space="preserve">
</t>
    </r>
  </si>
  <si>
    <r>
      <t xml:space="preserve"> - придбання та встановлення знищувача комах 4 шт. – 10,2 тис.грн.;
- придбання та встановлення двох змішувачів у торговельному залі – 0,4 тис.грн.;
- придбання колоди для рубки м'яса (2 шт.) – 10,0 тис.грн.; 
- встановлення панелі врізної та рамки для панелі для покращення освітлення – 1,1 тис.грн.;
- придбання (розетки, вимикача, коробки розподілення, світильника) для облаштування рибного павільйону - 0,4 тис.грн.;
- облаштування санітарного узла в павільйоні «Х» (для надання в оренду) – 24,8 тис.грн.  
</t>
    </r>
    <r>
      <rPr>
        <b/>
        <sz val="12"/>
        <color theme="1"/>
        <rFont val="Times New Roman"/>
        <family val="1"/>
        <charset val="204"/>
      </rPr>
      <t>Всього: 46,9 тис.грн.</t>
    </r>
    <r>
      <rPr>
        <sz val="12"/>
        <color theme="1"/>
        <rFont val="Times New Roman"/>
        <family val="1"/>
        <charset val="204"/>
      </rPr>
      <t xml:space="preserve">
</t>
    </r>
  </si>
  <si>
    <t xml:space="preserve">Начальник управління економічного розвитку Южноукраїнської міської ради </t>
  </si>
  <si>
    <t>І.В. Петрик</t>
  </si>
  <si>
    <t xml:space="preserve">Додаток до Інформації про хід реалізації  за період 2017 - 2021 роки (з 01.06.2017 по 01.04.2021)  Інвестиційного проєкту «Реконструкція та розбудова об’єкту  «Критий ринок» </t>
  </si>
  <si>
    <r>
      <rPr>
        <b/>
        <sz val="12"/>
        <color theme="1"/>
        <rFont val="Times New Roman"/>
        <family val="1"/>
        <charset val="204"/>
      </rPr>
      <t xml:space="preserve">                                                                                                                                                     І рік</t>
    </r>
    <r>
      <rPr>
        <sz val="12"/>
        <color theme="1"/>
        <rFont val="Times New Roman"/>
        <family val="1"/>
        <charset val="204"/>
      </rPr>
      <t xml:space="preserve">
- проведення висотних робіт щодо технічного обслуговування (миття засобів освітлення)  - 15,0 тис. грн.;
- придбання світильників -  8,3 тис. грн.;
- придбання вагового обладнання – ваги електронні підвісні в кількості 23 шт. - 68,9 тис. грн.;
- проведення часткового ремонту огорожі – 7 прольотів - 3,8 тис. грн.
</t>
    </r>
    <r>
      <rPr>
        <b/>
        <sz val="12"/>
        <color theme="1"/>
        <rFont val="Times New Roman"/>
        <family val="1"/>
        <charset val="204"/>
      </rPr>
      <t>Всього: 96,0 тис.грн.</t>
    </r>
    <r>
      <rPr>
        <sz val="12"/>
        <color theme="1"/>
        <rFont val="Times New Roman"/>
        <family val="1"/>
        <charset val="204"/>
      </rPr>
      <t xml:space="preserve">
</t>
    </r>
  </si>
  <si>
    <r>
      <t xml:space="preserve">               </t>
    </r>
    <r>
      <rPr>
        <sz val="12"/>
        <color theme="1"/>
        <rFont val="Times New Roman"/>
        <family val="1"/>
        <charset val="204"/>
      </rPr>
      <t xml:space="preserve">  За інформацією ТОВ «Гранд Інвест Сервіс» з 01.06.2017 по 01.04.2021 реалізації інвестиційного проєкту були виконані наступні види робіт, які не відносяться до капітального ремонту торговельного залу та адміністративних приміщень будівлі «Критого ринку», реконструкції торгових місць, а є видатками поточної діяльності підприємства, </t>
    </r>
    <r>
      <rPr>
        <b/>
        <sz val="12"/>
        <color theme="1"/>
        <rFont val="Times New Roman"/>
        <family val="1"/>
        <charset val="204"/>
      </rPr>
      <t>на загальну суму – 181,3 тис.грн., в т.ч.:</t>
    </r>
  </si>
</sst>
</file>

<file path=xl/styles.xml><?xml version="1.0" encoding="utf-8"?>
<styleSheet xmlns="http://schemas.openxmlformats.org/spreadsheetml/2006/main">
  <fonts count="9">
    <font>
      <sz val="11"/>
      <color theme="1"/>
      <name val="Calibri"/>
      <family val="2"/>
      <charset val="204"/>
      <scheme val="minor"/>
    </font>
    <font>
      <b/>
      <sz val="11"/>
      <color theme="1"/>
      <name val="Calibri"/>
      <family val="2"/>
      <charset val="204"/>
      <scheme val="minor"/>
    </font>
    <font>
      <sz val="10"/>
      <color theme="1"/>
      <name val="Times New Roman"/>
      <family val="1"/>
      <charset val="204"/>
    </font>
    <font>
      <b/>
      <i/>
      <sz val="10"/>
      <color theme="1"/>
      <name val="Times New Roman"/>
      <family val="1"/>
      <charset val="204"/>
    </font>
    <font>
      <sz val="12"/>
      <color theme="1"/>
      <name val="Times New Roman"/>
      <family val="1"/>
      <charset val="204"/>
    </font>
    <font>
      <sz val="11"/>
      <color theme="1"/>
      <name val="Times New Roman"/>
      <family val="1"/>
      <charset val="204"/>
    </font>
    <font>
      <sz val="9"/>
      <color theme="1"/>
      <name val="Times New Roman"/>
      <family val="1"/>
      <charset val="204"/>
    </font>
    <font>
      <b/>
      <sz val="12"/>
      <color theme="1"/>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29">
    <xf numFmtId="0" fontId="0" fillId="0" borderId="0" xfId="0"/>
    <xf numFmtId="0" fontId="0" fillId="0" borderId="0" xfId="0"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0" fillId="0" borderId="0" xfId="0" applyAlignment="1">
      <alignment horizontal="left" vertical="justify" wrapText="1"/>
    </xf>
    <xf numFmtId="0" fontId="6" fillId="0" borderId="1" xfId="0" applyFont="1" applyBorder="1" applyAlignment="1">
      <alignment horizontal="left" vertical="center" wrapText="1"/>
    </xf>
    <xf numFmtId="0" fontId="7" fillId="0" borderId="1" xfId="0" applyFont="1" applyBorder="1" applyAlignment="1">
      <alignment horizontal="center"/>
    </xf>
    <xf numFmtId="0" fontId="7" fillId="0" borderId="2" xfId="0" applyFont="1" applyBorder="1" applyAlignment="1"/>
    <xf numFmtId="0" fontId="7" fillId="0" borderId="1" xfId="0" applyFont="1" applyBorder="1" applyAlignment="1"/>
    <xf numFmtId="0" fontId="7" fillId="2" borderId="1" xfId="0" applyFont="1" applyFill="1" applyBorder="1" applyAlignment="1">
      <alignment horizontal="center"/>
    </xf>
    <xf numFmtId="2" fontId="2" fillId="0" borderId="1" xfId="0" applyNumberFormat="1" applyFont="1" applyBorder="1" applyAlignment="1">
      <alignment horizontal="center"/>
    </xf>
    <xf numFmtId="2" fontId="2" fillId="0" borderId="1" xfId="0" applyNumberFormat="1" applyFont="1" applyBorder="1"/>
    <xf numFmtId="2" fontId="2" fillId="2" borderId="1" xfId="0" applyNumberFormat="1" applyFont="1" applyFill="1" applyBorder="1" applyAlignment="1">
      <alignment horizontal="center"/>
    </xf>
    <xf numFmtId="2" fontId="2" fillId="2" borderId="1" xfId="0" applyNumberFormat="1" applyFont="1" applyFill="1" applyBorder="1"/>
    <xf numFmtId="2" fontId="8" fillId="0" borderId="1" xfId="0" applyNumberFormat="1" applyFont="1" applyBorder="1"/>
    <xf numFmtId="0" fontId="4" fillId="0" borderId="0" xfId="0" applyFont="1" applyAlignment="1">
      <alignment vertical="center" wrapText="1"/>
    </xf>
    <xf numFmtId="0" fontId="5" fillId="0" borderId="0" xfId="0" applyFont="1" applyAlignment="1">
      <alignment horizontal="left" vertical="justify" wrapText="1"/>
    </xf>
    <xf numFmtId="0" fontId="7" fillId="0" borderId="1" xfId="0" applyFont="1" applyBorder="1" applyAlignment="1">
      <alignment horizontal="center"/>
    </xf>
    <xf numFmtId="0" fontId="7" fillId="0" borderId="1" xfId="0" applyFont="1" applyBorder="1" applyAlignment="1">
      <alignment horizontal="center" wrapText="1"/>
    </xf>
    <xf numFmtId="0" fontId="7" fillId="0" borderId="1" xfId="0" applyFont="1" applyBorder="1" applyAlignment="1">
      <alignment horizontal="center" vertical="center" wrapText="1"/>
    </xf>
    <xf numFmtId="0" fontId="4" fillId="0" borderId="3" xfId="0" applyFont="1" applyBorder="1" applyAlignment="1">
      <alignment horizontal="right"/>
    </xf>
    <xf numFmtId="0" fontId="4" fillId="0" borderId="0" xfId="0" applyFont="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xf>
    <xf numFmtId="0" fontId="0" fillId="0" borderId="0" xfId="0" applyAlignment="1">
      <alignment horizontal="lef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W53"/>
  <sheetViews>
    <sheetView tabSelected="1" topLeftCell="A7" workbookViewId="0">
      <selection activeCell="A24" sqref="A24:W29"/>
    </sheetView>
  </sheetViews>
  <sheetFormatPr defaultRowHeight="15"/>
  <cols>
    <col min="1" max="1" width="17" style="1" customWidth="1"/>
    <col min="2" max="2" width="7.42578125" customWidth="1"/>
    <col min="3" max="3" width="7.28515625" customWidth="1"/>
    <col min="4" max="4" width="7" customWidth="1"/>
    <col min="5" max="5" width="6.7109375" customWidth="1"/>
    <col min="6" max="6" width="7.5703125" customWidth="1"/>
    <col min="7" max="7" width="6.5703125" customWidth="1"/>
    <col min="8" max="8" width="5.85546875" customWidth="1"/>
    <col min="9" max="9" width="6.85546875" customWidth="1"/>
    <col min="10" max="10" width="7" customWidth="1"/>
    <col min="11" max="11" width="7.5703125" customWidth="1"/>
    <col min="12" max="12" width="8.140625" customWidth="1"/>
    <col min="13" max="18" width="7.5703125" customWidth="1"/>
    <col min="19" max="19" width="5.42578125" customWidth="1"/>
    <col min="20" max="20" width="6.7109375" customWidth="1"/>
    <col min="21" max="21" width="6.42578125" customWidth="1"/>
    <col min="22" max="22" width="8.140625" customWidth="1"/>
    <col min="23" max="23" width="8.42578125" customWidth="1"/>
  </cols>
  <sheetData>
    <row r="2" spans="1:23" ht="73.5" customHeight="1">
      <c r="Q2" s="18" t="s">
        <v>28</v>
      </c>
      <c r="R2" s="18"/>
      <c r="S2" s="18"/>
      <c r="T2" s="18"/>
      <c r="U2" s="18"/>
      <c r="V2" s="18"/>
    </row>
    <row r="3" spans="1:23" ht="14.25" customHeight="1">
      <c r="Q3" s="6"/>
      <c r="R3" s="6"/>
      <c r="S3" s="6"/>
      <c r="T3" s="6"/>
      <c r="U3" s="6"/>
      <c r="V3" s="6"/>
    </row>
    <row r="4" spans="1:23" ht="51.75" customHeight="1">
      <c r="A4" s="17"/>
      <c r="B4" s="17"/>
      <c r="C4" s="17"/>
      <c r="D4" s="23" t="s">
        <v>21</v>
      </c>
      <c r="E4" s="23"/>
      <c r="F4" s="23"/>
      <c r="G4" s="23"/>
      <c r="H4" s="23"/>
      <c r="I4" s="23"/>
      <c r="J4" s="23"/>
      <c r="K4" s="23"/>
      <c r="L4" s="23"/>
      <c r="M4" s="23"/>
      <c r="N4" s="23"/>
      <c r="O4" s="23"/>
      <c r="P4" s="23"/>
      <c r="Q4" s="23"/>
      <c r="R4" s="23"/>
      <c r="S4" s="23"/>
      <c r="T4" s="17"/>
      <c r="U4" s="17"/>
      <c r="V4" s="17"/>
      <c r="W4" s="17"/>
    </row>
    <row r="5" spans="1:23" ht="15.75">
      <c r="T5" s="22" t="s">
        <v>22</v>
      </c>
      <c r="U5" s="22"/>
      <c r="V5" s="22"/>
      <c r="W5" s="22"/>
    </row>
    <row r="6" spans="1:23" ht="15.75">
      <c r="A6" s="21" t="s">
        <v>0</v>
      </c>
      <c r="B6" s="19" t="s">
        <v>1</v>
      </c>
      <c r="C6" s="19"/>
      <c r="D6" s="19"/>
      <c r="E6" s="19"/>
      <c r="F6" s="19"/>
      <c r="G6" s="19"/>
      <c r="H6" s="19"/>
      <c r="I6" s="19"/>
      <c r="J6" s="19"/>
      <c r="K6" s="19"/>
      <c r="L6" s="20" t="s">
        <v>2</v>
      </c>
      <c r="M6" s="19" t="s">
        <v>3</v>
      </c>
      <c r="N6" s="19"/>
      <c r="O6" s="19"/>
      <c r="P6" s="19"/>
      <c r="Q6" s="19"/>
      <c r="R6" s="19"/>
      <c r="S6" s="19"/>
      <c r="T6" s="19"/>
      <c r="U6" s="19"/>
      <c r="V6" s="19"/>
      <c r="W6" s="20" t="s">
        <v>2</v>
      </c>
    </row>
    <row r="7" spans="1:23" ht="15.75">
      <c r="A7" s="21"/>
      <c r="B7" s="19" t="s">
        <v>4</v>
      </c>
      <c r="C7" s="19"/>
      <c r="D7" s="19"/>
      <c r="E7" s="19"/>
      <c r="F7" s="19"/>
      <c r="G7" s="19" t="s">
        <v>5</v>
      </c>
      <c r="H7" s="19"/>
      <c r="I7" s="19"/>
      <c r="J7" s="19"/>
      <c r="K7" s="19"/>
      <c r="L7" s="20"/>
      <c r="M7" s="19" t="s">
        <v>4</v>
      </c>
      <c r="N7" s="19"/>
      <c r="O7" s="19"/>
      <c r="P7" s="19"/>
      <c r="Q7" s="19"/>
      <c r="R7" s="19" t="s">
        <v>5</v>
      </c>
      <c r="S7" s="19"/>
      <c r="T7" s="19"/>
      <c r="U7" s="19"/>
      <c r="V7" s="19"/>
      <c r="W7" s="20"/>
    </row>
    <row r="8" spans="1:23" ht="15.75">
      <c r="A8" s="21"/>
      <c r="B8" s="8" t="s">
        <v>8</v>
      </c>
      <c r="C8" s="8" t="s">
        <v>9</v>
      </c>
      <c r="D8" s="9" t="s">
        <v>10</v>
      </c>
      <c r="E8" s="10" t="s">
        <v>19</v>
      </c>
      <c r="F8" s="8" t="s">
        <v>6</v>
      </c>
      <c r="G8" s="8" t="s">
        <v>8</v>
      </c>
      <c r="H8" s="8" t="s">
        <v>9</v>
      </c>
      <c r="I8" s="8" t="s">
        <v>10</v>
      </c>
      <c r="J8" s="8" t="s">
        <v>19</v>
      </c>
      <c r="K8" s="8" t="s">
        <v>6</v>
      </c>
      <c r="L8" s="8" t="s">
        <v>11</v>
      </c>
      <c r="M8" s="8" t="s">
        <v>8</v>
      </c>
      <c r="N8" s="8" t="s">
        <v>9</v>
      </c>
      <c r="O8" s="8" t="s">
        <v>10</v>
      </c>
      <c r="P8" s="8" t="s">
        <v>19</v>
      </c>
      <c r="Q8" s="8" t="s">
        <v>6</v>
      </c>
      <c r="R8" s="8" t="s">
        <v>8</v>
      </c>
      <c r="S8" s="8" t="s">
        <v>9</v>
      </c>
      <c r="T8" s="11" t="s">
        <v>10</v>
      </c>
      <c r="U8" s="11" t="s">
        <v>19</v>
      </c>
      <c r="V8" s="8" t="s">
        <v>6</v>
      </c>
      <c r="W8" s="8" t="s">
        <v>11</v>
      </c>
    </row>
    <row r="9" spans="1:23" ht="54" customHeight="1">
      <c r="A9" s="4" t="s">
        <v>12</v>
      </c>
      <c r="B9" s="12">
        <v>0</v>
      </c>
      <c r="C9" s="12">
        <v>0</v>
      </c>
      <c r="D9" s="12">
        <v>0</v>
      </c>
      <c r="E9" s="12">
        <v>0</v>
      </c>
      <c r="F9" s="12">
        <v>0</v>
      </c>
      <c r="G9" s="13">
        <v>0</v>
      </c>
      <c r="H9" s="13">
        <v>0</v>
      </c>
      <c r="I9" s="13">
        <v>0</v>
      </c>
      <c r="J9" s="12">
        <v>0</v>
      </c>
      <c r="K9" s="13">
        <f>G9+H9+I9</f>
        <v>0</v>
      </c>
      <c r="L9" s="12">
        <f>-K9-F9</f>
        <v>0</v>
      </c>
      <c r="M9" s="12">
        <v>0</v>
      </c>
      <c r="N9" s="12">
        <v>800</v>
      </c>
      <c r="O9" s="12">
        <v>0</v>
      </c>
      <c r="P9" s="12">
        <v>0</v>
      </c>
      <c r="Q9" s="12">
        <f>M9+N9+O9</f>
        <v>800</v>
      </c>
      <c r="R9" s="12">
        <v>742.6</v>
      </c>
      <c r="S9" s="12">
        <v>0</v>
      </c>
      <c r="T9" s="12">
        <v>0</v>
      </c>
      <c r="U9" s="12">
        <v>0</v>
      </c>
      <c r="V9" s="12">
        <f>R9+S9+T9</f>
        <v>742.6</v>
      </c>
      <c r="W9" s="12">
        <f>V9-Q9</f>
        <v>-57.399999999999977</v>
      </c>
    </row>
    <row r="10" spans="1:23" ht="105" customHeight="1">
      <c r="A10" s="4" t="s">
        <v>13</v>
      </c>
      <c r="B10" s="12">
        <v>0</v>
      </c>
      <c r="C10" s="12">
        <v>0</v>
      </c>
      <c r="D10" s="12">
        <v>0</v>
      </c>
      <c r="E10" s="12">
        <v>0</v>
      </c>
      <c r="F10" s="12">
        <f>F11</f>
        <v>0</v>
      </c>
      <c r="G10" s="13">
        <v>0</v>
      </c>
      <c r="H10" s="13">
        <v>0</v>
      </c>
      <c r="I10" s="13">
        <v>0</v>
      </c>
      <c r="J10" s="12">
        <v>0</v>
      </c>
      <c r="K10" s="13">
        <f t="shared" ref="K10:K17" si="0">G10+H10+I10</f>
        <v>0</v>
      </c>
      <c r="L10" s="12">
        <f t="shared" ref="L10:L13" si="1">-K10-F10</f>
        <v>0</v>
      </c>
      <c r="M10" s="12">
        <v>40</v>
      </c>
      <c r="N10" s="12">
        <v>60</v>
      </c>
      <c r="O10" s="12">
        <v>100</v>
      </c>
      <c r="P10" s="12">
        <v>0</v>
      </c>
      <c r="Q10" s="12">
        <f t="shared" ref="Q10:Q16" si="2">M10+N10+O10</f>
        <v>200</v>
      </c>
      <c r="R10" s="12">
        <v>138.9</v>
      </c>
      <c r="S10" s="12">
        <v>0</v>
      </c>
      <c r="T10" s="12">
        <v>29.8</v>
      </c>
      <c r="U10" s="12">
        <v>0</v>
      </c>
      <c r="V10" s="12">
        <f t="shared" ref="V10:V17" si="3">R10+S10+T10</f>
        <v>168.70000000000002</v>
      </c>
      <c r="W10" s="12">
        <f t="shared" ref="W10:W17" si="4">V10-Q10</f>
        <v>-31.299999999999983</v>
      </c>
    </row>
    <row r="11" spans="1:23" ht="105" customHeight="1">
      <c r="A11" s="4" t="s">
        <v>20</v>
      </c>
      <c r="B11" s="12">
        <v>0</v>
      </c>
      <c r="C11" s="12">
        <v>0</v>
      </c>
      <c r="D11" s="12">
        <v>0</v>
      </c>
      <c r="E11" s="12">
        <v>0</v>
      </c>
      <c r="F11" s="12">
        <f t="shared" ref="F11:F17" si="5">B11+C11+D11</f>
        <v>0</v>
      </c>
      <c r="G11" s="12">
        <v>0</v>
      </c>
      <c r="H11" s="12">
        <v>0</v>
      </c>
      <c r="I11" s="12">
        <v>0</v>
      </c>
      <c r="J11" s="12">
        <v>0</v>
      </c>
      <c r="K11" s="13">
        <f t="shared" si="0"/>
        <v>0</v>
      </c>
      <c r="L11" s="12">
        <f t="shared" si="1"/>
        <v>0</v>
      </c>
      <c r="M11" s="12">
        <v>100</v>
      </c>
      <c r="N11" s="12">
        <v>150</v>
      </c>
      <c r="O11" s="12">
        <v>250</v>
      </c>
      <c r="P11" s="12">
        <v>0</v>
      </c>
      <c r="Q11" s="12">
        <f t="shared" si="2"/>
        <v>500</v>
      </c>
      <c r="R11" s="12">
        <v>35.799999999999997</v>
      </c>
      <c r="S11" s="12">
        <v>0</v>
      </c>
      <c r="T11" s="12">
        <v>0</v>
      </c>
      <c r="U11" s="12">
        <v>0</v>
      </c>
      <c r="V11" s="12">
        <f t="shared" si="3"/>
        <v>35.799999999999997</v>
      </c>
      <c r="W11" s="12">
        <f t="shared" si="4"/>
        <v>-464.2</v>
      </c>
    </row>
    <row r="12" spans="1:23" ht="54.75" customHeight="1">
      <c r="A12" s="5" t="s">
        <v>14</v>
      </c>
      <c r="B12" s="14">
        <v>0</v>
      </c>
      <c r="C12" s="14">
        <v>0</v>
      </c>
      <c r="D12" s="14">
        <v>0</v>
      </c>
      <c r="E12" s="12">
        <v>0</v>
      </c>
      <c r="F12" s="14">
        <f t="shared" si="5"/>
        <v>0</v>
      </c>
      <c r="G12" s="14">
        <v>0</v>
      </c>
      <c r="H12" s="14">
        <v>0</v>
      </c>
      <c r="I12" s="14">
        <v>0</v>
      </c>
      <c r="J12" s="12">
        <v>0</v>
      </c>
      <c r="K12" s="15">
        <f t="shared" si="0"/>
        <v>0</v>
      </c>
      <c r="L12" s="14">
        <f t="shared" si="1"/>
        <v>0</v>
      </c>
      <c r="M12" s="14">
        <v>2100</v>
      </c>
      <c r="N12" s="14">
        <v>0</v>
      </c>
      <c r="O12" s="14">
        <v>0</v>
      </c>
      <c r="P12" s="14">
        <v>0</v>
      </c>
      <c r="Q12" s="14">
        <f t="shared" si="2"/>
        <v>2100</v>
      </c>
      <c r="R12" s="14">
        <v>0</v>
      </c>
      <c r="S12" s="14">
        <v>0</v>
      </c>
      <c r="T12" s="14">
        <v>10</v>
      </c>
      <c r="U12" s="14">
        <v>0</v>
      </c>
      <c r="V12" s="14">
        <f t="shared" si="3"/>
        <v>10</v>
      </c>
      <c r="W12" s="12">
        <f t="shared" si="4"/>
        <v>-2090</v>
      </c>
    </row>
    <row r="13" spans="1:23" ht="55.5" customHeight="1">
      <c r="A13" s="4" t="s">
        <v>15</v>
      </c>
      <c r="B13" s="12">
        <v>0</v>
      </c>
      <c r="C13" s="12">
        <v>0</v>
      </c>
      <c r="D13" s="12">
        <v>0</v>
      </c>
      <c r="E13" s="12">
        <v>0</v>
      </c>
      <c r="F13" s="12">
        <f t="shared" si="5"/>
        <v>0</v>
      </c>
      <c r="G13" s="12">
        <v>0</v>
      </c>
      <c r="H13" s="12">
        <v>0</v>
      </c>
      <c r="I13" s="12">
        <v>0</v>
      </c>
      <c r="J13" s="12">
        <v>0</v>
      </c>
      <c r="K13" s="13">
        <f t="shared" si="0"/>
        <v>0</v>
      </c>
      <c r="L13" s="12">
        <f t="shared" si="1"/>
        <v>0</v>
      </c>
      <c r="M13" s="12">
        <v>200</v>
      </c>
      <c r="N13" s="12">
        <v>200</v>
      </c>
      <c r="O13" s="12">
        <v>0</v>
      </c>
      <c r="P13" s="12">
        <v>0</v>
      </c>
      <c r="Q13" s="12">
        <f t="shared" si="2"/>
        <v>400</v>
      </c>
      <c r="R13" s="12">
        <v>133.9</v>
      </c>
      <c r="S13" s="12">
        <v>58.4</v>
      </c>
      <c r="T13" s="12">
        <v>0</v>
      </c>
      <c r="U13" s="12">
        <v>0</v>
      </c>
      <c r="V13" s="12">
        <f t="shared" si="3"/>
        <v>192.3</v>
      </c>
      <c r="W13" s="12">
        <f t="shared" si="4"/>
        <v>-207.7</v>
      </c>
    </row>
    <row r="14" spans="1:23" ht="70.5" customHeight="1">
      <c r="A14" s="2" t="s">
        <v>16</v>
      </c>
      <c r="B14" s="12">
        <v>1250</v>
      </c>
      <c r="C14" s="12">
        <v>1250</v>
      </c>
      <c r="D14" s="12">
        <v>0</v>
      </c>
      <c r="E14" s="12">
        <v>0</v>
      </c>
      <c r="F14" s="12">
        <f t="shared" si="5"/>
        <v>2500</v>
      </c>
      <c r="G14" s="12">
        <v>499.2</v>
      </c>
      <c r="H14" s="12">
        <v>0</v>
      </c>
      <c r="I14" s="12">
        <v>0</v>
      </c>
      <c r="J14" s="12">
        <v>0</v>
      </c>
      <c r="K14" s="13">
        <f t="shared" si="0"/>
        <v>499.2</v>
      </c>
      <c r="L14" s="12">
        <f>K14-F14</f>
        <v>-2000.8</v>
      </c>
      <c r="M14" s="12">
        <v>0</v>
      </c>
      <c r="N14" s="12">
        <v>0</v>
      </c>
      <c r="O14" s="12">
        <v>0</v>
      </c>
      <c r="P14" s="12">
        <v>0</v>
      </c>
      <c r="Q14" s="12">
        <f t="shared" si="2"/>
        <v>0</v>
      </c>
      <c r="R14" s="12">
        <v>0</v>
      </c>
      <c r="S14" s="12">
        <v>0</v>
      </c>
      <c r="T14" s="12">
        <v>0</v>
      </c>
      <c r="U14" s="12">
        <v>0</v>
      </c>
      <c r="V14" s="12">
        <f t="shared" si="3"/>
        <v>0</v>
      </c>
      <c r="W14" s="12">
        <f t="shared" si="4"/>
        <v>0</v>
      </c>
    </row>
    <row r="15" spans="1:23" ht="346.5" customHeight="1">
      <c r="A15" s="7" t="s">
        <v>23</v>
      </c>
      <c r="B15" s="12">
        <v>0</v>
      </c>
      <c r="C15" s="12">
        <v>0</v>
      </c>
      <c r="D15" s="12">
        <v>0</v>
      </c>
      <c r="E15" s="12">
        <v>0</v>
      </c>
      <c r="F15" s="12">
        <f t="shared" si="5"/>
        <v>0</v>
      </c>
      <c r="G15" s="12">
        <v>0</v>
      </c>
      <c r="H15" s="12">
        <v>0</v>
      </c>
      <c r="I15" s="12">
        <v>0</v>
      </c>
      <c r="J15" s="12">
        <v>0</v>
      </c>
      <c r="K15" s="13">
        <f t="shared" si="0"/>
        <v>0</v>
      </c>
      <c r="L15" s="12">
        <f t="shared" ref="L15:L17" si="6">K15-F15</f>
        <v>0</v>
      </c>
      <c r="M15" s="12">
        <v>175</v>
      </c>
      <c r="N15" s="12">
        <v>175</v>
      </c>
      <c r="O15" s="12">
        <v>0</v>
      </c>
      <c r="P15" s="12">
        <v>0</v>
      </c>
      <c r="Q15" s="12">
        <f t="shared" si="2"/>
        <v>350</v>
      </c>
      <c r="R15" s="12">
        <v>0</v>
      </c>
      <c r="S15" s="12">
        <v>0</v>
      </c>
      <c r="T15" s="12">
        <v>0</v>
      </c>
      <c r="U15" s="12">
        <v>0</v>
      </c>
      <c r="V15" s="12">
        <f t="shared" si="3"/>
        <v>0</v>
      </c>
      <c r="W15" s="12">
        <f t="shared" si="4"/>
        <v>-350</v>
      </c>
    </row>
    <row r="16" spans="1:23" ht="108" customHeight="1">
      <c r="A16" s="2" t="s">
        <v>17</v>
      </c>
      <c r="B16" s="12">
        <v>150</v>
      </c>
      <c r="C16" s="12">
        <v>150</v>
      </c>
      <c r="D16" s="12">
        <v>0</v>
      </c>
      <c r="E16" s="12">
        <v>0</v>
      </c>
      <c r="F16" s="12">
        <f t="shared" si="5"/>
        <v>300</v>
      </c>
      <c r="G16" s="12">
        <v>0</v>
      </c>
      <c r="H16" s="12">
        <v>0</v>
      </c>
      <c r="I16" s="12">
        <v>0</v>
      </c>
      <c r="J16" s="12">
        <v>0</v>
      </c>
      <c r="K16" s="13">
        <f t="shared" si="0"/>
        <v>0</v>
      </c>
      <c r="L16" s="12">
        <f t="shared" si="6"/>
        <v>-300</v>
      </c>
      <c r="M16" s="12">
        <v>0</v>
      </c>
      <c r="N16" s="12">
        <v>0</v>
      </c>
      <c r="O16" s="12">
        <v>0</v>
      </c>
      <c r="P16" s="12">
        <v>0</v>
      </c>
      <c r="Q16" s="12">
        <f t="shared" si="2"/>
        <v>0</v>
      </c>
      <c r="R16" s="12">
        <v>0</v>
      </c>
      <c r="S16" s="12">
        <v>0</v>
      </c>
      <c r="T16" s="12">
        <v>0</v>
      </c>
      <c r="U16" s="12">
        <v>0</v>
      </c>
      <c r="V16" s="12">
        <f t="shared" si="3"/>
        <v>0</v>
      </c>
      <c r="W16" s="12">
        <f t="shared" si="4"/>
        <v>0</v>
      </c>
    </row>
    <row r="17" spans="1:23" ht="144" customHeight="1">
      <c r="A17" s="4" t="s">
        <v>7</v>
      </c>
      <c r="B17" s="12">
        <v>0</v>
      </c>
      <c r="C17" s="12">
        <v>0</v>
      </c>
      <c r="D17" s="12">
        <v>0</v>
      </c>
      <c r="E17" s="12">
        <v>0</v>
      </c>
      <c r="F17" s="12">
        <f t="shared" si="5"/>
        <v>0</v>
      </c>
      <c r="G17" s="12">
        <v>0</v>
      </c>
      <c r="H17" s="12">
        <v>0</v>
      </c>
      <c r="I17" s="12">
        <v>0</v>
      </c>
      <c r="J17" s="12">
        <v>0</v>
      </c>
      <c r="K17" s="13">
        <f t="shared" si="0"/>
        <v>0</v>
      </c>
      <c r="L17" s="12">
        <f t="shared" si="6"/>
        <v>0</v>
      </c>
      <c r="M17" s="12">
        <v>0</v>
      </c>
      <c r="N17" s="12">
        <v>2200</v>
      </c>
      <c r="O17" s="12">
        <v>880</v>
      </c>
      <c r="P17" s="12">
        <v>880</v>
      </c>
      <c r="Q17" s="12">
        <f>M17+N17+O17+P17</f>
        <v>3960</v>
      </c>
      <c r="R17" s="12">
        <v>0</v>
      </c>
      <c r="S17" s="12">
        <v>0</v>
      </c>
      <c r="T17" s="12">
        <v>0</v>
      </c>
      <c r="U17" s="12">
        <v>0</v>
      </c>
      <c r="V17" s="12">
        <f t="shared" si="3"/>
        <v>0</v>
      </c>
      <c r="W17" s="12">
        <f t="shared" si="4"/>
        <v>-3960</v>
      </c>
    </row>
    <row r="18" spans="1:23">
      <c r="A18" s="3" t="s">
        <v>18</v>
      </c>
      <c r="B18" s="16">
        <f>B16+B15+B14+B13+B12+B11+B10+B9</f>
        <v>1400</v>
      </c>
      <c r="C18" s="16">
        <f t="shared" ref="C18:V18" si="7">C16+C15+C14+C13+C12+C11+C10+C9</f>
        <v>1400</v>
      </c>
      <c r="D18" s="16">
        <f t="shared" si="7"/>
        <v>0</v>
      </c>
      <c r="E18" s="16">
        <f>SUM(E9:E17)</f>
        <v>0</v>
      </c>
      <c r="F18" s="16">
        <f t="shared" si="7"/>
        <v>2800</v>
      </c>
      <c r="G18" s="16">
        <f t="shared" si="7"/>
        <v>499.2</v>
      </c>
      <c r="H18" s="16">
        <f t="shared" si="7"/>
        <v>0</v>
      </c>
      <c r="I18" s="16">
        <f t="shared" si="7"/>
        <v>0</v>
      </c>
      <c r="J18" s="13">
        <f>SUM(J9:J17)</f>
        <v>0</v>
      </c>
      <c r="K18" s="16">
        <f t="shared" si="7"/>
        <v>499.2</v>
      </c>
      <c r="L18" s="16">
        <f t="shared" si="7"/>
        <v>-2300.8000000000002</v>
      </c>
      <c r="M18" s="16">
        <f t="shared" si="7"/>
        <v>2615</v>
      </c>
      <c r="N18" s="16">
        <f>N17+N16+N15+N14+N13+N12+N11+N10+N9</f>
        <v>3585</v>
      </c>
      <c r="O18" s="16">
        <f>O17+O16+O15+O14+O13+O12+O11+O10+O9</f>
        <v>1230</v>
      </c>
      <c r="P18" s="16">
        <f>SUM(P9:P17)</f>
        <v>880</v>
      </c>
      <c r="Q18" s="16">
        <f>Q17+Q16+Q15+Q14+Q13+Q12+Q11+Q10+Q9</f>
        <v>8310</v>
      </c>
      <c r="R18" s="16">
        <f t="shared" si="7"/>
        <v>1051.2</v>
      </c>
      <c r="S18" s="16">
        <f t="shared" si="7"/>
        <v>58.4</v>
      </c>
      <c r="T18" s="16">
        <f>T17+T16+T15+T14+T13+T12+T11+T10+T9</f>
        <v>39.799999999999997</v>
      </c>
      <c r="U18" s="16">
        <f>SUM(U9:U17)</f>
        <v>0</v>
      </c>
      <c r="V18" s="16">
        <f t="shared" si="7"/>
        <v>1149.4000000000001</v>
      </c>
      <c r="W18" s="16">
        <f>W17+W16+W15+W13+W12+W11+W10+W9</f>
        <v>-7160.5999999999995</v>
      </c>
    </row>
    <row r="21" spans="1:23">
      <c r="A21" s="28" t="s">
        <v>30</v>
      </c>
      <c r="B21" s="28"/>
      <c r="C21" s="28"/>
      <c r="D21" s="28"/>
      <c r="E21" s="28"/>
      <c r="F21" s="28"/>
      <c r="G21" s="28"/>
      <c r="H21" s="28"/>
      <c r="I21" s="28"/>
      <c r="J21" s="28"/>
      <c r="K21" s="28"/>
      <c r="L21" s="28"/>
      <c r="M21" s="28"/>
      <c r="N21" s="28"/>
      <c r="O21" s="28"/>
      <c r="P21" s="28"/>
      <c r="Q21" s="28"/>
      <c r="R21" s="28"/>
      <c r="S21" s="28"/>
      <c r="T21" s="28"/>
      <c r="U21" s="28"/>
      <c r="V21" s="28"/>
      <c r="W21" s="28"/>
    </row>
    <row r="22" spans="1:23">
      <c r="A22" s="28"/>
      <c r="B22" s="28"/>
      <c r="C22" s="28"/>
      <c r="D22" s="28"/>
      <c r="E22" s="28"/>
      <c r="F22" s="28"/>
      <c r="G22" s="28"/>
      <c r="H22" s="28"/>
      <c r="I22" s="28"/>
      <c r="J22" s="28"/>
      <c r="K22" s="28"/>
      <c r="L22" s="28"/>
      <c r="M22" s="28"/>
      <c r="N22" s="28"/>
      <c r="O22" s="28"/>
      <c r="P22" s="28"/>
      <c r="Q22" s="28"/>
      <c r="R22" s="28"/>
      <c r="S22" s="28"/>
      <c r="T22" s="28"/>
      <c r="U22" s="28"/>
      <c r="V22" s="28"/>
      <c r="W22" s="28"/>
    </row>
    <row r="23" spans="1:23" ht="18.75" customHeight="1">
      <c r="A23" s="28"/>
      <c r="B23" s="28"/>
      <c r="C23" s="28"/>
      <c r="D23" s="28"/>
      <c r="E23" s="28"/>
      <c r="F23" s="28"/>
      <c r="G23" s="28"/>
      <c r="H23" s="28"/>
      <c r="I23" s="28"/>
      <c r="J23" s="28"/>
      <c r="K23" s="28"/>
      <c r="L23" s="28"/>
      <c r="M23" s="28"/>
      <c r="N23" s="28"/>
      <c r="O23" s="28"/>
      <c r="P23" s="28"/>
      <c r="Q23" s="28"/>
      <c r="R23" s="28"/>
      <c r="S23" s="28"/>
      <c r="T23" s="28"/>
      <c r="U23" s="28"/>
      <c r="V23" s="28"/>
      <c r="W23" s="28"/>
    </row>
    <row r="24" spans="1:23">
      <c r="A24" s="26" t="s">
        <v>29</v>
      </c>
      <c r="B24" s="26"/>
      <c r="C24" s="26"/>
      <c r="D24" s="26"/>
      <c r="E24" s="26"/>
      <c r="F24" s="26"/>
      <c r="G24" s="26"/>
      <c r="H24" s="26"/>
      <c r="I24" s="26"/>
      <c r="J24" s="26"/>
      <c r="K24" s="26"/>
      <c r="L24" s="26"/>
      <c r="M24" s="26"/>
      <c r="N24" s="26"/>
      <c r="O24" s="26"/>
      <c r="P24" s="26"/>
      <c r="Q24" s="26"/>
      <c r="R24" s="26"/>
      <c r="S24" s="26"/>
      <c r="T24" s="26"/>
      <c r="U24" s="26"/>
      <c r="V24" s="26"/>
      <c r="W24" s="26"/>
    </row>
    <row r="25" spans="1:23">
      <c r="A25" s="26"/>
      <c r="B25" s="26"/>
      <c r="C25" s="26"/>
      <c r="D25" s="26"/>
      <c r="E25" s="26"/>
      <c r="F25" s="26"/>
      <c r="G25" s="26"/>
      <c r="H25" s="26"/>
      <c r="I25" s="26"/>
      <c r="J25" s="26"/>
      <c r="K25" s="26"/>
      <c r="L25" s="26"/>
      <c r="M25" s="26"/>
      <c r="N25" s="26"/>
      <c r="O25" s="26"/>
      <c r="P25" s="26"/>
      <c r="Q25" s="26"/>
      <c r="R25" s="26"/>
      <c r="S25" s="26"/>
      <c r="T25" s="26"/>
      <c r="U25" s="26"/>
      <c r="V25" s="26"/>
      <c r="W25" s="26"/>
    </row>
    <row r="26" spans="1:23">
      <c r="A26" s="26"/>
      <c r="B26" s="26"/>
      <c r="C26" s="26"/>
      <c r="D26" s="26"/>
      <c r="E26" s="26"/>
      <c r="F26" s="26"/>
      <c r="G26" s="26"/>
      <c r="H26" s="26"/>
      <c r="I26" s="26"/>
      <c r="J26" s="26"/>
      <c r="K26" s="26"/>
      <c r="L26" s="26"/>
      <c r="M26" s="26"/>
      <c r="N26" s="26"/>
      <c r="O26" s="26"/>
      <c r="P26" s="26"/>
      <c r="Q26" s="26"/>
      <c r="R26" s="26"/>
      <c r="S26" s="26"/>
      <c r="T26" s="26"/>
      <c r="U26" s="26"/>
      <c r="V26" s="26"/>
      <c r="W26" s="26"/>
    </row>
    <row r="27" spans="1:23">
      <c r="A27" s="26"/>
      <c r="B27" s="26"/>
      <c r="C27" s="26"/>
      <c r="D27" s="26"/>
      <c r="E27" s="26"/>
      <c r="F27" s="26"/>
      <c r="G27" s="26"/>
      <c r="H27" s="26"/>
      <c r="I27" s="26"/>
      <c r="J27" s="26"/>
      <c r="K27" s="26"/>
      <c r="L27" s="26"/>
      <c r="M27" s="26"/>
      <c r="N27" s="26"/>
      <c r="O27" s="26"/>
      <c r="P27" s="26"/>
      <c r="Q27" s="26"/>
      <c r="R27" s="26"/>
      <c r="S27" s="26"/>
      <c r="T27" s="26"/>
      <c r="U27" s="26"/>
      <c r="V27" s="26"/>
      <c r="W27" s="26"/>
    </row>
    <row r="28" spans="1:23">
      <c r="A28" s="26"/>
      <c r="B28" s="26"/>
      <c r="C28" s="26"/>
      <c r="D28" s="26"/>
      <c r="E28" s="26"/>
      <c r="F28" s="26"/>
      <c r="G28" s="26"/>
      <c r="H28" s="26"/>
      <c r="I28" s="26"/>
      <c r="J28" s="26"/>
      <c r="K28" s="26"/>
      <c r="L28" s="26"/>
      <c r="M28" s="26"/>
      <c r="N28" s="26"/>
      <c r="O28" s="26"/>
      <c r="P28" s="26"/>
      <c r="Q28" s="26"/>
      <c r="R28" s="26"/>
      <c r="S28" s="26"/>
      <c r="T28" s="26"/>
      <c r="U28" s="26"/>
      <c r="V28" s="26"/>
      <c r="W28" s="26"/>
    </row>
    <row r="29" spans="1:23" ht="20.25" customHeight="1">
      <c r="A29" s="26"/>
      <c r="B29" s="26"/>
      <c r="C29" s="26"/>
      <c r="D29" s="26"/>
      <c r="E29" s="26"/>
      <c r="F29" s="26"/>
      <c r="G29" s="26"/>
      <c r="H29" s="26"/>
      <c r="I29" s="26"/>
      <c r="J29" s="26"/>
      <c r="K29" s="26"/>
      <c r="L29" s="26"/>
      <c r="M29" s="26"/>
      <c r="N29" s="26"/>
      <c r="O29" s="26"/>
      <c r="P29" s="26"/>
      <c r="Q29" s="26"/>
      <c r="R29" s="26"/>
      <c r="S29" s="26"/>
      <c r="T29" s="26"/>
      <c r="U29" s="26"/>
      <c r="V29" s="26"/>
      <c r="W29" s="26"/>
    </row>
    <row r="30" spans="1:23">
      <c r="A30" s="24" t="s">
        <v>9</v>
      </c>
      <c r="B30" s="25"/>
      <c r="C30" s="25"/>
      <c r="D30" s="25"/>
      <c r="E30" s="25"/>
      <c r="F30" s="25"/>
      <c r="G30" s="25"/>
      <c r="H30" s="25"/>
      <c r="I30" s="25"/>
      <c r="J30" s="25"/>
      <c r="K30" s="25"/>
      <c r="L30" s="25"/>
      <c r="M30" s="25"/>
      <c r="N30" s="25"/>
      <c r="O30" s="25"/>
      <c r="P30" s="25"/>
      <c r="Q30" s="25"/>
      <c r="R30" s="25"/>
      <c r="S30" s="25"/>
      <c r="T30" s="25"/>
      <c r="U30" s="25"/>
      <c r="V30" s="25"/>
      <c r="W30" s="25"/>
    </row>
    <row r="31" spans="1:23">
      <c r="A31" s="28" t="s">
        <v>24</v>
      </c>
      <c r="B31" s="28"/>
      <c r="C31" s="28"/>
      <c r="D31" s="28"/>
      <c r="E31" s="28"/>
      <c r="F31" s="28"/>
      <c r="G31" s="28"/>
      <c r="H31" s="28"/>
      <c r="I31" s="28"/>
      <c r="J31" s="28"/>
      <c r="K31" s="28"/>
      <c r="L31" s="28"/>
      <c r="M31" s="28"/>
      <c r="N31" s="28"/>
      <c r="O31" s="28"/>
      <c r="P31" s="28"/>
      <c r="Q31" s="28"/>
      <c r="R31" s="28"/>
      <c r="S31" s="28"/>
      <c r="T31" s="28"/>
      <c r="U31" s="28"/>
      <c r="V31" s="28"/>
      <c r="W31" s="28"/>
    </row>
    <row r="32" spans="1:23">
      <c r="A32" s="28"/>
      <c r="B32" s="28"/>
      <c r="C32" s="28"/>
      <c r="D32" s="28"/>
      <c r="E32" s="28"/>
      <c r="F32" s="28"/>
      <c r="G32" s="28"/>
      <c r="H32" s="28"/>
      <c r="I32" s="28"/>
      <c r="J32" s="28"/>
      <c r="K32" s="28"/>
      <c r="L32" s="28"/>
      <c r="M32" s="28"/>
      <c r="N32" s="28"/>
      <c r="O32" s="28"/>
      <c r="P32" s="28"/>
      <c r="Q32" s="28"/>
      <c r="R32" s="28"/>
      <c r="S32" s="28"/>
      <c r="T32" s="28"/>
      <c r="U32" s="28"/>
      <c r="V32" s="28"/>
      <c r="W32" s="28"/>
    </row>
    <row r="33" spans="1:23">
      <c r="A33" s="28"/>
      <c r="B33" s="28"/>
      <c r="C33" s="28"/>
      <c r="D33" s="28"/>
      <c r="E33" s="28"/>
      <c r="F33" s="28"/>
      <c r="G33" s="28"/>
      <c r="H33" s="28"/>
      <c r="I33" s="28"/>
      <c r="J33" s="28"/>
      <c r="K33" s="28"/>
      <c r="L33" s="28"/>
      <c r="M33" s="28"/>
      <c r="N33" s="28"/>
      <c r="O33" s="28"/>
      <c r="P33" s="28"/>
      <c r="Q33" s="28"/>
      <c r="R33" s="28"/>
      <c r="S33" s="28"/>
      <c r="T33" s="28"/>
      <c r="U33" s="28"/>
      <c r="V33" s="28"/>
      <c r="W33" s="28"/>
    </row>
    <row r="34" spans="1:23">
      <c r="A34" s="28"/>
      <c r="B34" s="28"/>
      <c r="C34" s="28"/>
      <c r="D34" s="28"/>
      <c r="E34" s="28"/>
      <c r="F34" s="28"/>
      <c r="G34" s="28"/>
      <c r="H34" s="28"/>
      <c r="I34" s="28"/>
      <c r="J34" s="28"/>
      <c r="K34" s="28"/>
      <c r="L34" s="28"/>
      <c r="M34" s="28"/>
      <c r="N34" s="28"/>
      <c r="O34" s="28"/>
      <c r="P34" s="28"/>
      <c r="Q34" s="28"/>
      <c r="R34" s="28"/>
      <c r="S34" s="28"/>
      <c r="T34" s="28"/>
      <c r="U34" s="28"/>
      <c r="V34" s="28"/>
      <c r="W34" s="28"/>
    </row>
    <row r="35" spans="1:23">
      <c r="A35" s="28"/>
      <c r="B35" s="28"/>
      <c r="C35" s="28"/>
      <c r="D35" s="28"/>
      <c r="E35" s="28"/>
      <c r="F35" s="28"/>
      <c r="G35" s="28"/>
      <c r="H35" s="28"/>
      <c r="I35" s="28"/>
      <c r="J35" s="28"/>
      <c r="K35" s="28"/>
      <c r="L35" s="28"/>
      <c r="M35" s="28"/>
      <c r="N35" s="28"/>
      <c r="O35" s="28"/>
      <c r="P35" s="28"/>
      <c r="Q35" s="28"/>
      <c r="R35" s="28"/>
      <c r="S35" s="28"/>
      <c r="T35" s="28"/>
      <c r="U35" s="28"/>
      <c r="V35" s="28"/>
      <c r="W35" s="28"/>
    </row>
    <row r="36" spans="1:23">
      <c r="A36" s="28"/>
      <c r="B36" s="28"/>
      <c r="C36" s="28"/>
      <c r="D36" s="28"/>
      <c r="E36" s="28"/>
      <c r="F36" s="28"/>
      <c r="G36" s="28"/>
      <c r="H36" s="28"/>
      <c r="I36" s="28"/>
      <c r="J36" s="28"/>
      <c r="K36" s="28"/>
      <c r="L36" s="28"/>
      <c r="M36" s="28"/>
      <c r="N36" s="28"/>
      <c r="O36" s="28"/>
      <c r="P36" s="28"/>
      <c r="Q36" s="28"/>
      <c r="R36" s="28"/>
      <c r="S36" s="28"/>
      <c r="T36" s="28"/>
      <c r="U36" s="28"/>
      <c r="V36" s="28"/>
      <c r="W36" s="28"/>
    </row>
    <row r="37" spans="1:23">
      <c r="A37" s="28"/>
      <c r="B37" s="28"/>
      <c r="C37" s="28"/>
      <c r="D37" s="28"/>
      <c r="E37" s="28"/>
      <c r="F37" s="28"/>
      <c r="G37" s="28"/>
      <c r="H37" s="28"/>
      <c r="I37" s="28"/>
      <c r="J37" s="28"/>
      <c r="K37" s="28"/>
      <c r="L37" s="28"/>
      <c r="M37" s="28"/>
      <c r="N37" s="28"/>
      <c r="O37" s="28"/>
      <c r="P37" s="28"/>
      <c r="Q37" s="28"/>
      <c r="R37" s="28"/>
      <c r="S37" s="28"/>
      <c r="T37" s="28"/>
      <c r="U37" s="28"/>
      <c r="V37" s="28"/>
      <c r="W37" s="28"/>
    </row>
    <row r="38" spans="1:23">
      <c r="A38" s="28"/>
      <c r="B38" s="28"/>
      <c r="C38" s="28"/>
      <c r="D38" s="28"/>
      <c r="E38" s="28"/>
      <c r="F38" s="28"/>
      <c r="G38" s="28"/>
      <c r="H38" s="28"/>
      <c r="I38" s="28"/>
      <c r="J38" s="28"/>
      <c r="K38" s="28"/>
      <c r="L38" s="28"/>
      <c r="M38" s="28"/>
      <c r="N38" s="28"/>
      <c r="O38" s="28"/>
      <c r="P38" s="28"/>
      <c r="Q38" s="28"/>
      <c r="R38" s="28"/>
      <c r="S38" s="28"/>
      <c r="T38" s="28"/>
      <c r="U38" s="28"/>
      <c r="V38" s="28"/>
      <c r="W38" s="28"/>
    </row>
    <row r="39" spans="1:23">
      <c r="A39" s="28"/>
      <c r="B39" s="28"/>
      <c r="C39" s="28"/>
      <c r="D39" s="28"/>
      <c r="E39" s="28"/>
      <c r="F39" s="28"/>
      <c r="G39" s="28"/>
      <c r="H39" s="28"/>
      <c r="I39" s="28"/>
      <c r="J39" s="28"/>
      <c r="K39" s="28"/>
      <c r="L39" s="28"/>
      <c r="M39" s="28"/>
      <c r="N39" s="28"/>
      <c r="O39" s="28"/>
      <c r="P39" s="28"/>
      <c r="Q39" s="28"/>
      <c r="R39" s="28"/>
      <c r="S39" s="28"/>
      <c r="T39" s="28"/>
      <c r="U39" s="28"/>
      <c r="V39" s="28"/>
      <c r="W39" s="28"/>
    </row>
    <row r="40" spans="1:23">
      <c r="A40" s="28"/>
      <c r="B40" s="28"/>
      <c r="C40" s="28"/>
      <c r="D40" s="28"/>
      <c r="E40" s="28"/>
      <c r="F40" s="28"/>
      <c r="G40" s="28"/>
      <c r="H40" s="28"/>
      <c r="I40" s="28"/>
      <c r="J40" s="28"/>
      <c r="K40" s="28"/>
      <c r="L40" s="28"/>
      <c r="M40" s="28"/>
      <c r="N40" s="28"/>
      <c r="O40" s="28"/>
      <c r="P40" s="28"/>
      <c r="Q40" s="28"/>
      <c r="R40" s="28"/>
      <c r="S40" s="28"/>
      <c r="T40" s="28"/>
      <c r="U40" s="28"/>
      <c r="V40" s="28"/>
      <c r="W40" s="28"/>
    </row>
    <row r="41" spans="1:23">
      <c r="A41" s="28"/>
      <c r="B41" s="28"/>
      <c r="C41" s="28"/>
      <c r="D41" s="28"/>
      <c r="E41" s="28"/>
      <c r="F41" s="28"/>
      <c r="G41" s="28"/>
      <c r="H41" s="28"/>
      <c r="I41" s="28"/>
      <c r="J41" s="28"/>
      <c r="K41" s="28"/>
      <c r="L41" s="28"/>
      <c r="M41" s="28"/>
      <c r="N41" s="28"/>
      <c r="O41" s="28"/>
      <c r="P41" s="28"/>
      <c r="Q41" s="28"/>
      <c r="R41" s="28"/>
      <c r="S41" s="28"/>
      <c r="T41" s="28"/>
      <c r="U41" s="28"/>
      <c r="V41" s="28"/>
      <c r="W41" s="28"/>
    </row>
    <row r="42" spans="1:23">
      <c r="A42" s="28"/>
      <c r="B42" s="28"/>
      <c r="C42" s="28"/>
      <c r="D42" s="28"/>
      <c r="E42" s="28"/>
      <c r="F42" s="28"/>
      <c r="G42" s="28"/>
      <c r="H42" s="28"/>
      <c r="I42" s="28"/>
      <c r="J42" s="28"/>
      <c r="K42" s="28"/>
      <c r="L42" s="28"/>
      <c r="M42" s="28"/>
      <c r="N42" s="28"/>
      <c r="O42" s="28"/>
      <c r="P42" s="28"/>
      <c r="Q42" s="28"/>
      <c r="R42" s="28"/>
      <c r="S42" s="28"/>
      <c r="T42" s="28"/>
      <c r="U42" s="28"/>
      <c r="V42" s="28"/>
      <c r="W42" s="28"/>
    </row>
    <row r="43" spans="1:23">
      <c r="A43" s="24" t="s">
        <v>10</v>
      </c>
      <c r="B43" s="25"/>
      <c r="C43" s="25"/>
      <c r="D43" s="25"/>
      <c r="E43" s="25"/>
      <c r="F43" s="25"/>
      <c r="G43" s="25"/>
      <c r="H43" s="25"/>
      <c r="I43" s="25"/>
      <c r="J43" s="25"/>
      <c r="K43" s="25"/>
      <c r="L43" s="25"/>
      <c r="M43" s="25"/>
      <c r="N43" s="25"/>
      <c r="O43" s="25"/>
      <c r="P43" s="25"/>
      <c r="Q43" s="25"/>
      <c r="R43" s="25"/>
      <c r="S43" s="25"/>
      <c r="T43" s="25"/>
      <c r="U43" s="25"/>
      <c r="V43" s="25"/>
      <c r="W43" s="25"/>
    </row>
    <row r="44" spans="1:23">
      <c r="A44" s="26" t="s">
        <v>25</v>
      </c>
      <c r="B44" s="26"/>
      <c r="C44" s="26"/>
      <c r="D44" s="26"/>
      <c r="E44" s="26"/>
      <c r="F44" s="26"/>
      <c r="G44" s="26"/>
      <c r="H44" s="26"/>
      <c r="I44" s="26"/>
      <c r="J44" s="26"/>
      <c r="K44" s="26"/>
      <c r="L44" s="26"/>
      <c r="M44" s="26"/>
      <c r="N44" s="26"/>
      <c r="O44" s="26"/>
      <c r="P44" s="26"/>
      <c r="Q44" s="26"/>
      <c r="R44" s="26"/>
      <c r="S44" s="26"/>
      <c r="T44" s="26"/>
      <c r="U44" s="26"/>
      <c r="V44" s="26"/>
      <c r="W44" s="26"/>
    </row>
    <row r="45" spans="1:23">
      <c r="A45" s="26"/>
      <c r="B45" s="26"/>
      <c r="C45" s="26"/>
      <c r="D45" s="26"/>
      <c r="E45" s="26"/>
      <c r="F45" s="26"/>
      <c r="G45" s="26"/>
      <c r="H45" s="26"/>
      <c r="I45" s="26"/>
      <c r="J45" s="26"/>
      <c r="K45" s="26"/>
      <c r="L45" s="26"/>
      <c r="M45" s="26"/>
      <c r="N45" s="26"/>
      <c r="O45" s="26"/>
      <c r="P45" s="26"/>
      <c r="Q45" s="26"/>
      <c r="R45" s="26"/>
      <c r="S45" s="26"/>
      <c r="T45" s="26"/>
      <c r="U45" s="26"/>
      <c r="V45" s="26"/>
      <c r="W45" s="26"/>
    </row>
    <row r="46" spans="1:23">
      <c r="A46" s="26"/>
      <c r="B46" s="26"/>
      <c r="C46" s="26"/>
      <c r="D46" s="26"/>
      <c r="E46" s="26"/>
      <c r="F46" s="26"/>
      <c r="G46" s="26"/>
      <c r="H46" s="26"/>
      <c r="I46" s="26"/>
      <c r="J46" s="26"/>
      <c r="K46" s="26"/>
      <c r="L46" s="26"/>
      <c r="M46" s="26"/>
      <c r="N46" s="26"/>
      <c r="O46" s="26"/>
      <c r="P46" s="26"/>
      <c r="Q46" s="26"/>
      <c r="R46" s="26"/>
      <c r="S46" s="26"/>
      <c r="T46" s="26"/>
      <c r="U46" s="26"/>
      <c r="V46" s="26"/>
      <c r="W46" s="26"/>
    </row>
    <row r="47" spans="1:23">
      <c r="A47" s="26"/>
      <c r="B47" s="26"/>
      <c r="C47" s="26"/>
      <c r="D47" s="26"/>
      <c r="E47" s="26"/>
      <c r="F47" s="26"/>
      <c r="G47" s="26"/>
      <c r="H47" s="26"/>
      <c r="I47" s="26"/>
      <c r="J47" s="26"/>
      <c r="K47" s="26"/>
      <c r="L47" s="26"/>
      <c r="M47" s="26"/>
      <c r="N47" s="26"/>
      <c r="O47" s="26"/>
      <c r="P47" s="26"/>
      <c r="Q47" s="26"/>
      <c r="R47" s="26"/>
      <c r="S47" s="26"/>
      <c r="T47" s="26"/>
      <c r="U47" s="26"/>
      <c r="V47" s="26"/>
      <c r="W47" s="26"/>
    </row>
    <row r="48" spans="1:23">
      <c r="A48" s="26"/>
      <c r="B48" s="26"/>
      <c r="C48" s="26"/>
      <c r="D48" s="26"/>
      <c r="E48" s="26"/>
      <c r="F48" s="26"/>
      <c r="G48" s="26"/>
      <c r="H48" s="26"/>
      <c r="I48" s="26"/>
      <c r="J48" s="26"/>
      <c r="K48" s="26"/>
      <c r="L48" s="26"/>
      <c r="M48" s="26"/>
      <c r="N48" s="26"/>
      <c r="O48" s="26"/>
      <c r="P48" s="26"/>
      <c r="Q48" s="26"/>
      <c r="R48" s="26"/>
      <c r="S48" s="26"/>
      <c r="T48" s="26"/>
      <c r="U48" s="26"/>
      <c r="V48" s="26"/>
      <c r="W48" s="26"/>
    </row>
    <row r="49" spans="1:23">
      <c r="A49" s="26"/>
      <c r="B49" s="26"/>
      <c r="C49" s="26"/>
      <c r="D49" s="26"/>
      <c r="E49" s="26"/>
      <c r="F49" s="26"/>
      <c r="G49" s="26"/>
      <c r="H49" s="26"/>
      <c r="I49" s="26"/>
      <c r="J49" s="26"/>
      <c r="K49" s="26"/>
      <c r="L49" s="26"/>
      <c r="M49" s="26"/>
      <c r="N49" s="26"/>
      <c r="O49" s="26"/>
      <c r="P49" s="26"/>
      <c r="Q49" s="26"/>
      <c r="R49" s="26"/>
      <c r="S49" s="26"/>
      <c r="T49" s="26"/>
      <c r="U49" s="26"/>
      <c r="V49" s="26"/>
      <c r="W49" s="26"/>
    </row>
    <row r="50" spans="1:23" ht="27.75" customHeight="1">
      <c r="A50" s="26"/>
      <c r="B50" s="26"/>
      <c r="C50" s="26"/>
      <c r="D50" s="26"/>
      <c r="E50" s="26"/>
      <c r="F50" s="26"/>
      <c r="G50" s="26"/>
      <c r="H50" s="26"/>
      <c r="I50" s="26"/>
      <c r="J50" s="26"/>
      <c r="K50" s="26"/>
      <c r="L50" s="26"/>
      <c r="M50" s="26"/>
      <c r="N50" s="26"/>
      <c r="O50" s="26"/>
      <c r="P50" s="26"/>
      <c r="Q50" s="26"/>
      <c r="R50" s="26"/>
      <c r="S50" s="26"/>
      <c r="T50" s="26"/>
      <c r="U50" s="26"/>
      <c r="V50" s="26"/>
      <c r="W50" s="26"/>
    </row>
    <row r="52" spans="1:23">
      <c r="A52" s="26" t="s">
        <v>26</v>
      </c>
      <c r="B52" s="26"/>
      <c r="C52" s="26"/>
      <c r="D52" s="26"/>
      <c r="E52" s="26"/>
      <c r="F52" s="26"/>
      <c r="G52" s="26"/>
    </row>
    <row r="53" spans="1:23" ht="15.75">
      <c r="A53" s="26"/>
      <c r="B53" s="26"/>
      <c r="C53" s="26"/>
      <c r="D53" s="26"/>
      <c r="E53" s="26"/>
      <c r="F53" s="26"/>
      <c r="G53" s="26"/>
      <c r="K53" s="27" t="s">
        <v>27</v>
      </c>
      <c r="L53" s="27"/>
      <c r="M53" s="27"/>
    </row>
  </sheetData>
  <mergeCells count="20">
    <mergeCell ref="A43:W43"/>
    <mergeCell ref="A44:W50"/>
    <mergeCell ref="A52:G53"/>
    <mergeCell ref="K53:M53"/>
    <mergeCell ref="A21:W23"/>
    <mergeCell ref="A24:W29"/>
    <mergeCell ref="A30:W30"/>
    <mergeCell ref="A31:W42"/>
    <mergeCell ref="W6:W7"/>
    <mergeCell ref="M7:Q7"/>
    <mergeCell ref="R7:V7"/>
    <mergeCell ref="B7:F7"/>
    <mergeCell ref="G7:K7"/>
    <mergeCell ref="Q2:V2"/>
    <mergeCell ref="B6:K6"/>
    <mergeCell ref="L6:L7"/>
    <mergeCell ref="A6:A8"/>
    <mergeCell ref="M6:V6"/>
    <mergeCell ref="T5:W5"/>
    <mergeCell ref="D4:S4"/>
  </mergeCells>
  <pageMargins left="0.62992125984251968" right="0.43307086614173229" top="1.5748031496062993" bottom="0.74803149606299213" header="0.31496062992125984" footer="0.31496062992125984"/>
  <pageSetup paperSize="9" scale="75"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TarbaTatyana</cp:lastModifiedBy>
  <cp:lastPrinted>2021-04-06T12:32:38Z</cp:lastPrinted>
  <dcterms:created xsi:type="dcterms:W3CDTF">2020-09-01T05:51:28Z</dcterms:created>
  <dcterms:modified xsi:type="dcterms:W3CDTF">2021-04-07T08:32:10Z</dcterms:modified>
</cp:coreProperties>
</file>